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71" windowWidth="15480" windowHeight="10050" activeTab="0"/>
  </bookViews>
  <sheets>
    <sheet name="Hoja1" sheetId="1" r:id="rId1"/>
  </sheets>
  <definedNames>
    <definedName name="_xlnm.Print_Area" localSheetId="0">'Hoja1'!$A$6:$F$98</definedName>
  </definedNames>
  <calcPr fullCalcOnLoad="1"/>
</workbook>
</file>

<file path=xl/sharedStrings.xml><?xml version="1.0" encoding="utf-8"?>
<sst xmlns="http://schemas.openxmlformats.org/spreadsheetml/2006/main" count="152" uniqueCount="91">
  <si>
    <t>UNIVERSIDAD DEL CAUCA</t>
  </si>
  <si>
    <t>UNICAUCA</t>
  </si>
  <si>
    <t xml:space="preserve"> Item </t>
  </si>
  <si>
    <t xml:space="preserve"> Descripción Actividad</t>
  </si>
  <si>
    <t xml:space="preserve"> Unidad </t>
  </si>
  <si>
    <t xml:space="preserve"> Cantidad </t>
  </si>
  <si>
    <t xml:space="preserve"> Valor Unit. </t>
  </si>
  <si>
    <t xml:space="preserve"> Valor Parcial </t>
  </si>
  <si>
    <t>PRELIMINARES</t>
  </si>
  <si>
    <t>UN</t>
  </si>
  <si>
    <t>M2</t>
  </si>
  <si>
    <t>ML</t>
  </si>
  <si>
    <t>DESMONTE DESANITARIO</t>
  </si>
  <si>
    <t>DESMONTE DE LAVAMANOS</t>
  </si>
  <si>
    <t>INSTALACIONES ELECTRICAS</t>
  </si>
  <si>
    <t>SALIDA PARA ILUMINACIÓN QUE INCLUYE: , CONDUCTORES TIPO CABLE</t>
  </si>
  <si>
    <t>SALIDA PARA TOMA CORRIENTES SERVICIO NORMAL QUE INCLUYE: TUBO</t>
  </si>
  <si>
    <t>INSTALACIONES HIDROSANITARIAS</t>
  </si>
  <si>
    <t>INSTALACION DE PISOS Y ENCHAPES</t>
  </si>
  <si>
    <t>VARIOS</t>
  </si>
  <si>
    <t>M3</t>
  </si>
  <si>
    <t>COSTO DIRECTO</t>
  </si>
  <si>
    <t>COSTO TOTAL</t>
  </si>
  <si>
    <t>SUBTOTAL</t>
  </si>
  <si>
    <t>ARQ. DIEGO ANDRES CASTRO  GARCIA</t>
  </si>
  <si>
    <t xml:space="preserve">            REINEL MOSQUERA FERNANDEZ</t>
  </si>
  <si>
    <t>COORDINADOR</t>
  </si>
  <si>
    <t>INGENIERO CONTRATISTA</t>
  </si>
  <si>
    <t>UNIDAD DE DESARROLLO DE INFRAESTRUCTURA</t>
  </si>
  <si>
    <t xml:space="preserve"> UNIDAD DE DESARROLLO DE INFRAESTRUCTURA</t>
  </si>
  <si>
    <t>CENTELSA / CECSA Nº 12 AWG T, CAJA DE PASO, TUBERIA 1/2"</t>
  </si>
  <si>
    <t>CONDUIT PVC 1/2 (3/4 DONDE SE NECESITE), TOMA CTE LEVITON, CAJA 2*4"</t>
  </si>
  <si>
    <t>COSTO INDIRECTO (A.I.U. = 25.0%)</t>
  </si>
  <si>
    <t>DESMONTE DE  DUCHA</t>
  </si>
  <si>
    <t>DESMONTE DE CANAL METALICO</t>
  </si>
  <si>
    <t>HIERRO  DE  REFUERZO PDR-60 CORRUGADO PARA ESTRUCTURAS  SUPERFICIALES</t>
  </si>
  <si>
    <t>KG</t>
  </si>
  <si>
    <t>LOCALIZACION Y REPLANTEO</t>
  </si>
  <si>
    <t>CONSTRUCCION DE CAJA EN CONCRETO DE 3000 PSI DE 60*60, INCLUYE TAPA REFORZADA</t>
  </si>
  <si>
    <t>SUMINISTRO E INSTALACION DE PUNTOS HIDRAULICOS DE D=1/2"</t>
  </si>
  <si>
    <t>SUMINISTRO E INSTALACION DE TUBERIA PRESION D=1/2"RDE 21 INC ACCESORIOS</t>
  </si>
  <si>
    <t>IVA  16% SOBRE UTILIDAD</t>
  </si>
  <si>
    <t>DESMONTE  DE  CUBIERTA LA CUAL COMPRENDE LAS SIGUIENTES ACTIVIDADES: DESMONTE DE TEJA DE BARRO PARA SER ARRUMADA EN EL PRIMER PISO, PARA SU POSTERIOR REUTILIZACION, DESMONTE Y ACARREO DE LA CAÑA BRAVA EXISTENTE. ACARREO DE ESCOMBRO, ANDAMIOS  Y EQUIPOS DE PROTECCION PARA EL TRABAJOS EN ALTURA.</t>
  </si>
  <si>
    <t>DESMONTE  DE CABALLETE Y LIMAHOYAS EN TEJA DE BARRO INCLUYE DESMONTE DE MORTERO DE PEGA EXISTENTE,ANDAMIOS, EQUIPOS, ACARREO Y BAJADA AL PRIMER PISO.</t>
  </si>
  <si>
    <t>RETIRO DE ESCOMBROS  DE MATERIAL SOBRANTE.</t>
  </si>
  <si>
    <t>DESMONTE DE ESTRUCTURA EN MADERA  COMPRENDE LAS SIGUIENTES ACTIVIDADES: DESMONTE  VIGAS ,TELERAS, PIE DE AMIGOS,  ETC, ACARREO DE ESCOMBROS, ANDAMIOS  Y EQUIPOS DE PROTECCION PARA EL TRABAJOS EN ALTURA, CON RECUPERACION  DE ESTOS ELEMENTOS.</t>
  </si>
  <si>
    <t>DEMOLICION DE  CIELORASO EXISTENTE, INCLUYE  ENTRAMADO  DESMONTE  DE VIGAS CON RECUPERACION  DE  ESTAS.</t>
  </si>
  <si>
    <t>DEMOLICION DE CONTRAPISO, INCLUYE ACARREO</t>
  </si>
  <si>
    <t>DEMOLICION DE PISOS  EN BALDOSA, INCLUYE ACARREO</t>
  </si>
  <si>
    <t>DEMOLICION DE MUROS  DE ANCHO 15 CMS, INCLUYE  ACARREO.</t>
  </si>
  <si>
    <t>DEMOLICION DE COLUMNAS EN CONCRETO DE  30*30 CMS, INCLUYE ACARREO.</t>
  </si>
  <si>
    <t>DESMONTE DE PUERTAS, INCLUYE MARCOS, CON RECUPERACION.</t>
  </si>
  <si>
    <t>DESMONTE DE VENTANAS INCLUYE MARCOS , CON RECUPERACION.</t>
  </si>
  <si>
    <t>CONSTRUCCION DE MURO SOGA EN LADRILLO COMUN PEGA MORTERO 1:4</t>
  </si>
  <si>
    <t>CONSTRUCCION DE CAJA EN CONCRETO DE 3000 PSI DE 100*100, INCLUYE TAPA REFORZADA</t>
  </si>
  <si>
    <t xml:space="preserve">SUMINISTRO E INSTALACION DE TUBERIA ALCANTARILLADO PVC DE 6" </t>
  </si>
  <si>
    <t xml:space="preserve">SUMINISTRO E INSTALACION DE TUBERIA ALCANTARILLADO PVC DE 8" </t>
  </si>
  <si>
    <t>SUMINISTRO E INSTALACION  DE  ACOMETIDA CONDUIT PVC D=1" CON 4 HILOS No 6 THHN/THWN-2 90ªC</t>
  </si>
  <si>
    <t>SUMINISTRO E INSTALACION DE  RED  ELECTRICA  CONDUIT  PVC D=3/4" No 8 CON 5 HILOS</t>
  </si>
  <si>
    <t>SUMINISTRO E INSTALACION DE TUBERIA DE  DRENAJE PVC D=4"</t>
  </si>
  <si>
    <t>SUMINISTRO E INSTALACION  DE  CAJA METALICA  DE BREAKER TRIFASICA C/P DE 300A PARA  12 CIRCUITOS</t>
  </si>
  <si>
    <t xml:space="preserve">CONSTRUCCION PISO PRIMARIO EN CONCRETO 3000 PSI REFORZADO  MALLA 15*15 CM 4.5MM, F'C 17.5 E= 8 cm </t>
  </si>
  <si>
    <t>MAMPOSTERIA Y REPELLOS</t>
  </si>
  <si>
    <t>REPELLO IMPERMEABILIZADO DE MUROS  MORTERO 1:3</t>
  </si>
  <si>
    <t>CIMENTACION Y ESTRUCTURAS  DE CONCRETO</t>
  </si>
  <si>
    <t>CONSTRUCCION, RESTAURACION Y REMODELACION DEL CONSULTORIO JURIDICO DE LA UNIVERSIDAD DEL CAUCA PRIMERA ETAPA</t>
  </si>
  <si>
    <t>CONSTRUCCION DE LOSA ALIGERADA EN CONCRETO PREMEZCLADO BOMBEADO DE 3000 PSI H=30CM ANCHO DE CASETON 50 CM APROXIMADO N+ 3,0MTS</t>
  </si>
  <si>
    <t>COLUMNAS  DE  30*40 CM EN CONCRETO PREMEZCLADO DE 3000 PSI Y FORMALETA EN MADERA N +3,0 MTS</t>
  </si>
  <si>
    <t>COLUMNETAS  DE  15*30 CM EN CONCRETO PREMEZCLADO DE 3000 PSI Y FORMALETA EN MADERA N+ 3,0 MTS</t>
  </si>
  <si>
    <t>PRESUPUESTO OFICIAL</t>
  </si>
  <si>
    <t xml:space="preserve">                             VICERRECTORIA ADMINISTRATIVA</t>
  </si>
  <si>
    <t xml:space="preserve">                             DIRECCION ADMINISTRATIVA Y DE SERVICIOS</t>
  </si>
  <si>
    <t xml:space="preserve">                             UNIDAD DE DESARROLLO DE INFRAESTRUCTURA</t>
  </si>
  <si>
    <r>
      <t xml:space="preserve">                       </t>
    </r>
    <r>
      <rPr>
        <b/>
        <i/>
        <sz val="8"/>
        <color indexed="8"/>
        <rFont val="Arial"/>
        <family val="2"/>
      </rPr>
      <t>UNIVERSIDAD DEL CAUCA</t>
    </r>
  </si>
  <si>
    <t>DEMOLICION DE MUROS  DE  ANCHO= 40 A 60 CMS, INCLUYE ACARREO</t>
  </si>
  <si>
    <t xml:space="preserve">DEMOLICION DE LAVADERO Y LAVATRAPERO, INCLUYE ACARREO. </t>
  </si>
  <si>
    <t>EXCAVACION EN MATERIAL COMUN  INCLUYE ACARREO</t>
  </si>
  <si>
    <t>MEJORAMIENTO  DE  TERRENO  DE PRESTAMO CON TIERRA AMARILLA,  QUE CUMPLA  LA RESISTENCIA A LA COMPRESION DE AL MENOS DE 0,9 KG/CMS2, EN CAPAS DE 20CMS</t>
  </si>
  <si>
    <t>EXCAVACION   A MANO EN MATERIAL COMUN  INCLUYE ACARREO</t>
  </si>
  <si>
    <t>SOLADOS EN CONCRETO POBRE 17.5 MPA PARA ZAPATAS CIMENTACION DE ESPESOR 5 CM</t>
  </si>
  <si>
    <t>ZAPATA DE CIMENTACION Z1 DE  1*0.30 M CONCRETO PREMEZCLADO DE 3000 PSI INCLUYE FORMALETA EN MADERA</t>
  </si>
  <si>
    <t>ZAPATA DE CIMENTACION Z2 DE  2*2 MTS EN CONCRETO PREMEZCLADO DE 3000 PSI INCLUYE  FORMALETA EN MADERA</t>
  </si>
  <si>
    <t>VIGA DE CIMENTACION Z3 DE  30*30 CM EN CONCRETO PREMEZCLADO DE 3000 PSI  INCLUYE  FORMALETA EN MADERA</t>
  </si>
  <si>
    <t xml:space="preserve">VIGAS DE  ENTREPISO 30*30 CM EN CONCRETO PREMEZCLADO  BOMBEADO DE 3000 PSI, INCLUYE FORMALETA N + 3,0 MTS </t>
  </si>
  <si>
    <t>EXCAVACION MANUAL INCLUYE ACARREO</t>
  </si>
  <si>
    <t>SUMINISTRO E INSTALACION DE GEOTEXTIL NO TEJIDO 1600</t>
  </si>
  <si>
    <t>SUMINISTRO E INSTALACION DE FILTRO EN GRAVA 1"</t>
  </si>
  <si>
    <t>SUMINISTRO E INSTALACION DE PUNTOS SANITARIO DE D=2" TUB TIPO TP</t>
  </si>
  <si>
    <t>SUMINISTRO E INSTALACION DE PUNTOS SANITARIO DE D=4" TUB TIPO TP</t>
  </si>
  <si>
    <t>SUMINISTRO E INSTALACION TUBERIA SANITARIA DE 2" INC ACCESORIOS TP</t>
  </si>
  <si>
    <t>SUMINISTRO E INSTALACION  TUBERIA SANITARIA DE 4" INC ACCESORIOS TP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</si>
</sst>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dddd\,\ dd&quot; de &quot;mmmm&quot; de &quot;yyyy"/>
    <numFmt numFmtId="165" formatCode="[$-240A]hh:mm:ss\ AM/PM"/>
    <numFmt numFmtId="166" formatCode="&quot;$&quot;\ #,##0.00"/>
    <numFmt numFmtId="167" formatCode="&quot;$&quot;\ #,##0.0"/>
    <numFmt numFmtId="168" formatCode="&quot;$&quot;\ #,##0"/>
    <numFmt numFmtId="169" formatCode="&quot;$&quot;#,##0.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left"/>
    </xf>
    <xf numFmtId="168" fontId="41" fillId="0" borderId="0" xfId="0" applyNumberFormat="1" applyFont="1" applyBorder="1" applyAlignment="1">
      <alignment horizontal="right"/>
    </xf>
    <xf numFmtId="0" fontId="4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2" fontId="42" fillId="0" borderId="0" xfId="0" applyNumberFormat="1" applyFont="1" applyFill="1" applyBorder="1" applyAlignment="1">
      <alignment horizontal="right" vertical="center"/>
    </xf>
    <xf numFmtId="169" fontId="42" fillId="0" borderId="0" xfId="0" applyNumberFormat="1" applyFont="1" applyFill="1" applyBorder="1" applyAlignment="1">
      <alignment horizontal="right" vertic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/>
    </xf>
    <xf numFmtId="168" fontId="41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right"/>
    </xf>
    <xf numFmtId="168" fontId="43" fillId="0" borderId="1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left" wrapText="1"/>
    </xf>
    <xf numFmtId="16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68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left"/>
    </xf>
    <xf numFmtId="168" fontId="43" fillId="0" borderId="10" xfId="0" applyNumberFormat="1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168" fontId="41" fillId="0" borderId="0" xfId="0" applyNumberFormat="1" applyFont="1" applyAlignment="1">
      <alignment/>
    </xf>
    <xf numFmtId="0" fontId="43" fillId="0" borderId="0" xfId="0" applyFont="1" applyBorder="1" applyAlignment="1">
      <alignment horizontal="left"/>
    </xf>
    <xf numFmtId="168" fontId="43" fillId="0" borderId="0" xfId="0" applyNumberFormat="1" applyFont="1" applyBorder="1" applyAlignment="1">
      <alignment horizontal="right"/>
    </xf>
    <xf numFmtId="9" fontId="41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 horizontal="right"/>
    </xf>
    <xf numFmtId="0" fontId="44" fillId="0" borderId="15" xfId="0" applyFont="1" applyBorder="1" applyAlignment="1">
      <alignment horizontal="right"/>
    </xf>
    <xf numFmtId="0" fontId="41" fillId="0" borderId="14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</xdr:col>
      <xdr:colOff>609600</xdr:colOff>
      <xdr:row>4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8100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SheetLayoutView="100" workbookViewId="0" topLeftCell="A1">
      <selection activeCell="N67" sqref="N67"/>
    </sheetView>
  </sheetViews>
  <sheetFormatPr defaultColWidth="11.421875" defaultRowHeight="15"/>
  <cols>
    <col min="1" max="1" width="6.140625" style="1" bestFit="1" customWidth="1"/>
    <col min="2" max="2" width="56.28125" style="1" customWidth="1"/>
    <col min="3" max="3" width="5.00390625" style="1" customWidth="1"/>
    <col min="4" max="4" width="6.421875" style="1" customWidth="1"/>
    <col min="5" max="5" width="11.140625" style="1" customWidth="1"/>
    <col min="6" max="6" width="11.00390625" style="1" customWidth="1"/>
    <col min="7" max="16384" width="11.421875" style="1" customWidth="1"/>
  </cols>
  <sheetData>
    <row r="1" spans="1:6" ht="11.25">
      <c r="A1" s="34"/>
      <c r="B1" s="35"/>
      <c r="C1" s="35"/>
      <c r="D1" s="35"/>
      <c r="E1" s="35"/>
      <c r="F1" s="36"/>
    </row>
    <row r="2" spans="1:6" ht="11.25">
      <c r="A2" s="37"/>
      <c r="B2" s="33"/>
      <c r="C2" s="33"/>
      <c r="D2" s="33"/>
      <c r="E2" s="33"/>
      <c r="F2" s="38" t="s">
        <v>73</v>
      </c>
    </row>
    <row r="3" spans="1:6" ht="11.25">
      <c r="A3" s="37"/>
      <c r="B3" s="33"/>
      <c r="C3" s="33"/>
      <c r="D3" s="33"/>
      <c r="E3" s="33"/>
      <c r="F3" s="39" t="s">
        <v>70</v>
      </c>
    </row>
    <row r="4" spans="1:6" ht="11.25">
      <c r="A4" s="37"/>
      <c r="B4" s="33"/>
      <c r="C4" s="33"/>
      <c r="D4" s="33"/>
      <c r="E4" s="33"/>
      <c r="F4" s="39" t="s">
        <v>71</v>
      </c>
    </row>
    <row r="5" spans="1:6" ht="11.25">
      <c r="A5" s="37"/>
      <c r="B5" s="33"/>
      <c r="C5" s="33"/>
      <c r="D5" s="33"/>
      <c r="E5" s="33"/>
      <c r="F5" s="39" t="s">
        <v>72</v>
      </c>
    </row>
    <row r="6" spans="1:6" ht="11.25">
      <c r="A6" s="34" t="s">
        <v>69</v>
      </c>
      <c r="B6" s="35"/>
      <c r="C6" s="35"/>
      <c r="D6" s="35"/>
      <c r="E6" s="35"/>
      <c r="F6" s="36"/>
    </row>
    <row r="7" spans="1:6" ht="11.25">
      <c r="A7" s="40" t="s">
        <v>65</v>
      </c>
      <c r="B7" s="41"/>
      <c r="C7" s="41"/>
      <c r="D7" s="41"/>
      <c r="E7" s="41"/>
      <c r="F7" s="42"/>
    </row>
    <row r="8" spans="1:6" ht="11.25">
      <c r="A8" s="40" t="s">
        <v>0</v>
      </c>
      <c r="B8" s="41"/>
      <c r="C8" s="41"/>
      <c r="D8" s="41"/>
      <c r="E8" s="41"/>
      <c r="F8" s="42"/>
    </row>
    <row r="9" spans="1:6" ht="11.25">
      <c r="A9" s="43" t="s">
        <v>1</v>
      </c>
      <c r="B9" s="44"/>
      <c r="C9" s="44"/>
      <c r="D9" s="44"/>
      <c r="E9" s="44"/>
      <c r="F9" s="45"/>
    </row>
    <row r="10" spans="1:6" ht="11.25">
      <c r="A10" s="46" t="s">
        <v>2</v>
      </c>
      <c r="B10" s="46" t="s">
        <v>3</v>
      </c>
      <c r="C10" s="46" t="s">
        <v>4</v>
      </c>
      <c r="D10" s="46" t="s">
        <v>5</v>
      </c>
      <c r="E10" s="46" t="s">
        <v>6</v>
      </c>
      <c r="F10" s="46" t="s">
        <v>7</v>
      </c>
    </row>
    <row r="11" spans="1:6" ht="11.25">
      <c r="A11" s="26">
        <v>1</v>
      </c>
      <c r="B11" s="26" t="s">
        <v>8</v>
      </c>
      <c r="C11" s="13"/>
      <c r="D11" s="14"/>
      <c r="E11" s="14"/>
      <c r="F11" s="14"/>
    </row>
    <row r="12" spans="1:6" ht="56.25">
      <c r="A12" s="14">
        <f>A11+0.01</f>
        <v>1.01</v>
      </c>
      <c r="B12" s="47" t="s">
        <v>42</v>
      </c>
      <c r="C12" s="13" t="s">
        <v>10</v>
      </c>
      <c r="D12" s="14">
        <v>386</v>
      </c>
      <c r="E12" s="12">
        <v>6915</v>
      </c>
      <c r="F12" s="12">
        <f>D12*E12</f>
        <v>2669190</v>
      </c>
    </row>
    <row r="13" spans="1:6" ht="33.75">
      <c r="A13" s="14">
        <f aca="true" t="shared" si="0" ref="A13:A30">A12+0.01</f>
        <v>1.02</v>
      </c>
      <c r="B13" s="17" t="s">
        <v>43</v>
      </c>
      <c r="C13" s="13" t="s">
        <v>11</v>
      </c>
      <c r="D13" s="14">
        <v>64</v>
      </c>
      <c r="E13" s="12">
        <v>4000</v>
      </c>
      <c r="F13" s="12">
        <f aca="true" t="shared" si="1" ref="F13:F30">D13*E13</f>
        <v>256000</v>
      </c>
    </row>
    <row r="14" spans="1:6" ht="45">
      <c r="A14" s="14">
        <f t="shared" si="0"/>
        <v>1.03</v>
      </c>
      <c r="B14" s="17" t="s">
        <v>45</v>
      </c>
      <c r="C14" s="13" t="s">
        <v>10</v>
      </c>
      <c r="D14" s="14">
        <v>386</v>
      </c>
      <c r="E14" s="12">
        <v>15000</v>
      </c>
      <c r="F14" s="12">
        <f t="shared" si="1"/>
        <v>5790000</v>
      </c>
    </row>
    <row r="15" spans="1:6" ht="22.5">
      <c r="A15" s="14">
        <f t="shared" si="0"/>
        <v>1.04</v>
      </c>
      <c r="B15" s="17" t="s">
        <v>46</v>
      </c>
      <c r="C15" s="13" t="s">
        <v>10</v>
      </c>
      <c r="D15" s="14">
        <v>314</v>
      </c>
      <c r="E15" s="12">
        <v>8000</v>
      </c>
      <c r="F15" s="12">
        <f t="shared" si="1"/>
        <v>2512000</v>
      </c>
    </row>
    <row r="16" spans="1:6" ht="11.25">
      <c r="A16" s="14">
        <f t="shared" si="0"/>
        <v>1.05</v>
      </c>
      <c r="B16" s="13" t="s">
        <v>48</v>
      </c>
      <c r="C16" s="13" t="s">
        <v>10</v>
      </c>
      <c r="D16" s="14">
        <v>356</v>
      </c>
      <c r="E16" s="12">
        <v>6000</v>
      </c>
      <c r="F16" s="12">
        <f t="shared" si="1"/>
        <v>2136000</v>
      </c>
    </row>
    <row r="17" spans="1:6" ht="11.25">
      <c r="A17" s="14">
        <f t="shared" si="0"/>
        <v>1.06</v>
      </c>
      <c r="B17" s="13" t="s">
        <v>47</v>
      </c>
      <c r="C17" s="13" t="s">
        <v>10</v>
      </c>
      <c r="D17" s="14">
        <v>356</v>
      </c>
      <c r="E17" s="12">
        <v>7000</v>
      </c>
      <c r="F17" s="12">
        <f t="shared" si="1"/>
        <v>2492000</v>
      </c>
    </row>
    <row r="18" spans="1:6" ht="11.25">
      <c r="A18" s="14">
        <f t="shared" si="0"/>
        <v>1.07</v>
      </c>
      <c r="B18" s="13" t="s">
        <v>74</v>
      </c>
      <c r="C18" s="13" t="s">
        <v>10</v>
      </c>
      <c r="D18" s="14">
        <v>414</v>
      </c>
      <c r="E18" s="12">
        <v>10000</v>
      </c>
      <c r="F18" s="12">
        <f t="shared" si="1"/>
        <v>4140000</v>
      </c>
    </row>
    <row r="19" spans="1:6" ht="11.25">
      <c r="A19" s="14">
        <f t="shared" si="0"/>
        <v>1.08</v>
      </c>
      <c r="B19" s="13" t="s">
        <v>49</v>
      </c>
      <c r="C19" s="13" t="s">
        <v>10</v>
      </c>
      <c r="D19" s="14">
        <v>290</v>
      </c>
      <c r="E19" s="12">
        <v>5000</v>
      </c>
      <c r="F19" s="12">
        <f t="shared" si="1"/>
        <v>1450000</v>
      </c>
    </row>
    <row r="20" spans="1:6" ht="11.25">
      <c r="A20" s="14">
        <f t="shared" si="0"/>
        <v>1.09</v>
      </c>
      <c r="B20" s="13" t="s">
        <v>75</v>
      </c>
      <c r="C20" s="13" t="s">
        <v>9</v>
      </c>
      <c r="D20" s="14">
        <v>2</v>
      </c>
      <c r="E20" s="12">
        <v>20000</v>
      </c>
      <c r="F20" s="12">
        <f t="shared" si="1"/>
        <v>40000</v>
      </c>
    </row>
    <row r="21" spans="1:6" ht="11.25">
      <c r="A21" s="14">
        <f t="shared" si="0"/>
        <v>1.1</v>
      </c>
      <c r="B21" s="13" t="s">
        <v>50</v>
      </c>
      <c r="C21" s="13" t="s">
        <v>11</v>
      </c>
      <c r="D21" s="14">
        <v>21</v>
      </c>
      <c r="E21" s="12">
        <v>6000</v>
      </c>
      <c r="F21" s="12">
        <f t="shared" si="1"/>
        <v>126000</v>
      </c>
    </row>
    <row r="22" spans="1:6" ht="11.25">
      <c r="A22" s="14">
        <f t="shared" si="0"/>
        <v>1.11</v>
      </c>
      <c r="B22" s="13" t="s">
        <v>51</v>
      </c>
      <c r="C22" s="13" t="s">
        <v>9</v>
      </c>
      <c r="D22" s="14">
        <v>15</v>
      </c>
      <c r="E22" s="12">
        <v>12000</v>
      </c>
      <c r="F22" s="12">
        <f t="shared" si="1"/>
        <v>180000</v>
      </c>
    </row>
    <row r="23" spans="1:6" ht="11.25">
      <c r="A23" s="14">
        <f>A22+0.01</f>
        <v>1.12</v>
      </c>
      <c r="B23" s="13" t="s">
        <v>52</v>
      </c>
      <c r="C23" s="13" t="s">
        <v>9</v>
      </c>
      <c r="D23" s="14">
        <v>10</v>
      </c>
      <c r="E23" s="12">
        <v>12000</v>
      </c>
      <c r="F23" s="12">
        <f t="shared" si="1"/>
        <v>120000</v>
      </c>
    </row>
    <row r="24" spans="1:6" ht="11.25">
      <c r="A24" s="14">
        <f t="shared" si="0"/>
        <v>1.1300000000000001</v>
      </c>
      <c r="B24" s="13" t="s">
        <v>12</v>
      </c>
      <c r="C24" s="13" t="s">
        <v>9</v>
      </c>
      <c r="D24" s="14">
        <v>1</v>
      </c>
      <c r="E24" s="12">
        <v>8000</v>
      </c>
      <c r="F24" s="12">
        <f t="shared" si="1"/>
        <v>8000</v>
      </c>
    </row>
    <row r="25" spans="1:6" ht="11.25">
      <c r="A25" s="14">
        <f t="shared" si="0"/>
        <v>1.1400000000000001</v>
      </c>
      <c r="B25" s="13" t="s">
        <v>33</v>
      </c>
      <c r="C25" s="13" t="s">
        <v>9</v>
      </c>
      <c r="D25" s="14">
        <v>1</v>
      </c>
      <c r="E25" s="12">
        <v>5000</v>
      </c>
      <c r="F25" s="12">
        <f t="shared" si="1"/>
        <v>5000</v>
      </c>
    </row>
    <row r="26" spans="1:6" ht="11.25">
      <c r="A26" s="14">
        <f t="shared" si="0"/>
        <v>1.1500000000000001</v>
      </c>
      <c r="B26" s="13" t="s">
        <v>34</v>
      </c>
      <c r="C26" s="13" t="s">
        <v>11</v>
      </c>
      <c r="D26" s="14">
        <v>52</v>
      </c>
      <c r="E26" s="12">
        <v>3000</v>
      </c>
      <c r="F26" s="12">
        <f t="shared" si="1"/>
        <v>156000</v>
      </c>
    </row>
    <row r="27" spans="1:6" ht="11.25">
      <c r="A27" s="14">
        <f t="shared" si="0"/>
        <v>1.1600000000000001</v>
      </c>
      <c r="B27" s="13" t="s">
        <v>13</v>
      </c>
      <c r="C27" s="13" t="s">
        <v>9</v>
      </c>
      <c r="D27" s="14">
        <v>1</v>
      </c>
      <c r="E27" s="12">
        <v>10001</v>
      </c>
      <c r="F27" s="12">
        <f t="shared" si="1"/>
        <v>10001</v>
      </c>
    </row>
    <row r="28" spans="1:6" ht="11.25">
      <c r="A28" s="14">
        <f t="shared" si="0"/>
        <v>1.1700000000000002</v>
      </c>
      <c r="B28" s="13" t="s">
        <v>76</v>
      </c>
      <c r="C28" s="13" t="s">
        <v>20</v>
      </c>
      <c r="D28" s="14">
        <v>420</v>
      </c>
      <c r="E28" s="12">
        <v>12000</v>
      </c>
      <c r="F28" s="12">
        <f t="shared" si="1"/>
        <v>5040000</v>
      </c>
    </row>
    <row r="29" spans="1:6" ht="33.75">
      <c r="A29" s="14">
        <f t="shared" si="0"/>
        <v>1.1800000000000002</v>
      </c>
      <c r="B29" s="20" t="s">
        <v>77</v>
      </c>
      <c r="C29" s="13" t="s">
        <v>20</v>
      </c>
      <c r="D29" s="14">
        <v>450</v>
      </c>
      <c r="E29" s="12">
        <v>25000</v>
      </c>
      <c r="F29" s="12">
        <f t="shared" si="1"/>
        <v>11250000</v>
      </c>
    </row>
    <row r="30" spans="1:6" ht="11.25">
      <c r="A30" s="14">
        <f t="shared" si="0"/>
        <v>1.1900000000000002</v>
      </c>
      <c r="B30" s="10" t="s">
        <v>37</v>
      </c>
      <c r="C30" s="10" t="s">
        <v>10</v>
      </c>
      <c r="D30" s="10">
        <v>450</v>
      </c>
      <c r="E30" s="12">
        <v>1800</v>
      </c>
      <c r="F30" s="12">
        <f t="shared" si="1"/>
        <v>810000</v>
      </c>
    </row>
    <row r="31" spans="1:6" ht="11.25">
      <c r="A31" s="13"/>
      <c r="B31" s="26" t="s">
        <v>23</v>
      </c>
      <c r="C31" s="13"/>
      <c r="D31" s="14"/>
      <c r="E31" s="12"/>
      <c r="F31" s="27">
        <f>SUM(F12:F30)</f>
        <v>39190191</v>
      </c>
    </row>
    <row r="32" spans="1:6" ht="11.25">
      <c r="A32" s="11">
        <v>2</v>
      </c>
      <c r="B32" s="11" t="s">
        <v>64</v>
      </c>
      <c r="C32" s="10"/>
      <c r="D32" s="10"/>
      <c r="E32" s="10"/>
      <c r="F32" s="10"/>
    </row>
    <row r="33" spans="1:6" ht="11.25">
      <c r="A33" s="10">
        <f>A32+0.01</f>
        <v>2.01</v>
      </c>
      <c r="B33" s="10" t="s">
        <v>78</v>
      </c>
      <c r="C33" s="10" t="s">
        <v>20</v>
      </c>
      <c r="D33" s="10">
        <v>160</v>
      </c>
      <c r="E33" s="12">
        <v>12000</v>
      </c>
      <c r="F33" s="12">
        <f aca="true" t="shared" si="2" ref="F33:F42">D33*E33</f>
        <v>1920000</v>
      </c>
    </row>
    <row r="34" spans="1:6" ht="22.5">
      <c r="A34" s="10">
        <f aca="true" t="shared" si="3" ref="A34:A39">A33+0.01</f>
        <v>2.0199999999999996</v>
      </c>
      <c r="B34" s="17" t="s">
        <v>35</v>
      </c>
      <c r="C34" s="10" t="s">
        <v>36</v>
      </c>
      <c r="D34" s="10">
        <v>12600</v>
      </c>
      <c r="E34" s="12">
        <v>3196</v>
      </c>
      <c r="F34" s="12">
        <f t="shared" si="2"/>
        <v>40269600</v>
      </c>
    </row>
    <row r="35" spans="1:6" ht="22.5">
      <c r="A35" s="10">
        <f t="shared" si="3"/>
        <v>2.0299999999999994</v>
      </c>
      <c r="B35" s="16" t="s">
        <v>79</v>
      </c>
      <c r="C35" s="10" t="s">
        <v>20</v>
      </c>
      <c r="D35" s="10">
        <v>8</v>
      </c>
      <c r="E35" s="12">
        <v>414000</v>
      </c>
      <c r="F35" s="12">
        <f t="shared" si="2"/>
        <v>3312000</v>
      </c>
    </row>
    <row r="36" spans="1:6" ht="22.5">
      <c r="A36" s="10">
        <f t="shared" si="3"/>
        <v>2.039999999999999</v>
      </c>
      <c r="B36" s="16" t="s">
        <v>80</v>
      </c>
      <c r="C36" s="10" t="s">
        <v>20</v>
      </c>
      <c r="D36" s="10">
        <v>19</v>
      </c>
      <c r="E36" s="12">
        <v>510000</v>
      </c>
      <c r="F36" s="12">
        <f t="shared" si="2"/>
        <v>9690000</v>
      </c>
    </row>
    <row r="37" spans="1:6" ht="22.5">
      <c r="A37" s="10">
        <f t="shared" si="3"/>
        <v>2.049999999999999</v>
      </c>
      <c r="B37" s="16" t="s">
        <v>81</v>
      </c>
      <c r="C37" s="10" t="s">
        <v>20</v>
      </c>
      <c r="D37" s="10">
        <v>6</v>
      </c>
      <c r="E37" s="12">
        <v>515000</v>
      </c>
      <c r="F37" s="12">
        <f t="shared" si="2"/>
        <v>3090000</v>
      </c>
    </row>
    <row r="38" spans="1:6" ht="22.5">
      <c r="A38" s="10">
        <f t="shared" si="3"/>
        <v>2.0599999999999987</v>
      </c>
      <c r="B38" s="16" t="s">
        <v>82</v>
      </c>
      <c r="C38" s="10" t="s">
        <v>20</v>
      </c>
      <c r="D38" s="10">
        <v>13</v>
      </c>
      <c r="E38" s="12">
        <v>505000</v>
      </c>
      <c r="F38" s="12">
        <f t="shared" si="2"/>
        <v>6565000</v>
      </c>
    </row>
    <row r="39" spans="1:6" ht="22.5">
      <c r="A39" s="10">
        <f t="shared" si="3"/>
        <v>2.0699999999999985</v>
      </c>
      <c r="B39" s="16" t="s">
        <v>68</v>
      </c>
      <c r="C39" s="10" t="s">
        <v>20</v>
      </c>
      <c r="D39" s="10">
        <v>7</v>
      </c>
      <c r="E39" s="12">
        <v>520000</v>
      </c>
      <c r="F39" s="12">
        <f>D39*E39</f>
        <v>3640000</v>
      </c>
    </row>
    <row r="40" spans="1:6" ht="22.5">
      <c r="A40" s="10">
        <f>A37+0.01</f>
        <v>2.0599999999999987</v>
      </c>
      <c r="B40" s="16" t="s">
        <v>67</v>
      </c>
      <c r="C40" s="10" t="s">
        <v>20</v>
      </c>
      <c r="D40" s="10">
        <v>14</v>
      </c>
      <c r="E40" s="12">
        <v>550000</v>
      </c>
      <c r="F40" s="12">
        <f>D40*E40</f>
        <v>7700000</v>
      </c>
    </row>
    <row r="41" spans="1:6" ht="22.5">
      <c r="A41" s="10">
        <f>A38+0.01</f>
        <v>2.0699999999999985</v>
      </c>
      <c r="B41" s="16" t="s">
        <v>83</v>
      </c>
      <c r="C41" s="10" t="s">
        <v>20</v>
      </c>
      <c r="D41" s="10">
        <v>3</v>
      </c>
      <c r="E41" s="12">
        <v>560000</v>
      </c>
      <c r="F41" s="12">
        <f>D41*E41</f>
        <v>1680000</v>
      </c>
    </row>
    <row r="42" spans="1:6" ht="33.75">
      <c r="A42" s="10">
        <f>A39+0.01</f>
        <v>2.0799999999999983</v>
      </c>
      <c r="B42" s="16" t="s">
        <v>66</v>
      </c>
      <c r="C42" s="10" t="s">
        <v>10</v>
      </c>
      <c r="D42" s="10">
        <v>37</v>
      </c>
      <c r="E42" s="12">
        <v>85000</v>
      </c>
      <c r="F42" s="12">
        <f t="shared" si="2"/>
        <v>3145000</v>
      </c>
    </row>
    <row r="43" spans="1:6" ht="11.25">
      <c r="A43" s="10"/>
      <c r="B43" s="11" t="s">
        <v>23</v>
      </c>
      <c r="C43" s="10"/>
      <c r="D43" s="10"/>
      <c r="E43" s="10"/>
      <c r="F43" s="27">
        <f>SUM(F33:F42)</f>
        <v>81011600</v>
      </c>
    </row>
    <row r="44" spans="1:6" ht="11.25">
      <c r="A44" s="25">
        <v>3</v>
      </c>
      <c r="B44" s="26" t="s">
        <v>14</v>
      </c>
      <c r="C44" s="13"/>
      <c r="D44" s="14"/>
      <c r="E44" s="12"/>
      <c r="F44" s="12"/>
    </row>
    <row r="45" spans="1:6" ht="22.5">
      <c r="A45" s="14">
        <f>A44+0.01</f>
        <v>3.01</v>
      </c>
      <c r="B45" s="20" t="s">
        <v>57</v>
      </c>
      <c r="C45" s="21" t="s">
        <v>11</v>
      </c>
      <c r="D45" s="22">
        <v>50</v>
      </c>
      <c r="E45" s="23">
        <v>25000</v>
      </c>
      <c r="F45" s="12">
        <f>D45*E45</f>
        <v>1250000</v>
      </c>
    </row>
    <row r="46" spans="1:6" ht="22.5">
      <c r="A46" s="14">
        <f>A45+0.01</f>
        <v>3.0199999999999996</v>
      </c>
      <c r="B46" s="20" t="s">
        <v>58</v>
      </c>
      <c r="C46" s="21" t="s">
        <v>11</v>
      </c>
      <c r="D46" s="22">
        <v>25</v>
      </c>
      <c r="E46" s="23">
        <v>22000</v>
      </c>
      <c r="F46" s="12">
        <f>D46*E46</f>
        <v>550000</v>
      </c>
    </row>
    <row r="47" spans="1:6" ht="22.5">
      <c r="A47" s="14">
        <f>A46+0.01</f>
        <v>3.0299999999999994</v>
      </c>
      <c r="B47" s="20" t="s">
        <v>60</v>
      </c>
      <c r="C47" s="21" t="s">
        <v>9</v>
      </c>
      <c r="D47" s="22">
        <v>1</v>
      </c>
      <c r="E47" s="23">
        <v>300000</v>
      </c>
      <c r="F47" s="12">
        <f>D47*E47</f>
        <v>300000</v>
      </c>
    </row>
    <row r="48" spans="1:6" ht="11.25">
      <c r="A48" s="14">
        <f>A47+0.01</f>
        <v>3.039999999999999</v>
      </c>
      <c r="B48" s="13" t="s">
        <v>15</v>
      </c>
      <c r="C48" s="13" t="s">
        <v>9</v>
      </c>
      <c r="D48" s="14">
        <v>15</v>
      </c>
      <c r="E48" s="12">
        <v>45000</v>
      </c>
      <c r="F48" s="12">
        <f>D48*E48</f>
        <v>675000</v>
      </c>
    </row>
    <row r="49" spans="1:6" ht="11.25">
      <c r="A49" s="14"/>
      <c r="B49" s="13" t="s">
        <v>30</v>
      </c>
      <c r="C49" s="13"/>
      <c r="D49" s="14"/>
      <c r="E49" s="12"/>
      <c r="F49" s="12"/>
    </row>
    <row r="50" spans="1:6" ht="13.5" customHeight="1">
      <c r="A50" s="14">
        <v>3.05</v>
      </c>
      <c r="B50" s="13" t="s">
        <v>16</v>
      </c>
      <c r="C50" s="13" t="s">
        <v>9</v>
      </c>
      <c r="D50" s="14">
        <v>15</v>
      </c>
      <c r="E50" s="12">
        <v>60000</v>
      </c>
      <c r="F50" s="12">
        <f>D50*E50</f>
        <v>900000</v>
      </c>
    </row>
    <row r="51" spans="1:6" ht="12.75" customHeight="1">
      <c r="A51" s="26"/>
      <c r="B51" s="13" t="s">
        <v>31</v>
      </c>
      <c r="C51" s="13"/>
      <c r="D51" s="14"/>
      <c r="E51" s="12"/>
      <c r="F51" s="12"/>
    </row>
    <row r="52" spans="1:6" ht="11.25">
      <c r="A52" s="13"/>
      <c r="B52" s="26" t="s">
        <v>23</v>
      </c>
      <c r="C52" s="13"/>
      <c r="D52" s="14"/>
      <c r="E52" s="12"/>
      <c r="F52" s="27">
        <f>SUM(F45:F51)</f>
        <v>3675000</v>
      </c>
    </row>
    <row r="53" spans="1:6" ht="11.25">
      <c r="A53" s="46" t="s">
        <v>2</v>
      </c>
      <c r="B53" s="46" t="s">
        <v>3</v>
      </c>
      <c r="C53" s="46" t="s">
        <v>4</v>
      </c>
      <c r="D53" s="46" t="s">
        <v>5</v>
      </c>
      <c r="E53" s="46" t="s">
        <v>6</v>
      </c>
      <c r="F53" s="46" t="s">
        <v>7</v>
      </c>
    </row>
    <row r="54" spans="1:6" ht="11.25">
      <c r="A54" s="25">
        <v>4</v>
      </c>
      <c r="B54" s="26" t="s">
        <v>17</v>
      </c>
      <c r="C54" s="13"/>
      <c r="D54" s="14"/>
      <c r="E54" s="12"/>
      <c r="F54" s="12"/>
    </row>
    <row r="55" spans="1:6" ht="11.25">
      <c r="A55" s="14">
        <f>A54+0.01</f>
        <v>4.01</v>
      </c>
      <c r="B55" s="13" t="s">
        <v>84</v>
      </c>
      <c r="C55" s="13" t="s">
        <v>20</v>
      </c>
      <c r="D55" s="14">
        <v>40</v>
      </c>
      <c r="E55" s="12">
        <v>12000</v>
      </c>
      <c r="F55" s="12">
        <f>D55*E55</f>
        <v>480000</v>
      </c>
    </row>
    <row r="56" spans="1:6" ht="11.25">
      <c r="A56" s="14">
        <f aca="true" t="shared" si="4" ref="A56:A69">A55+0.01</f>
        <v>4.02</v>
      </c>
      <c r="B56" s="13" t="s">
        <v>85</v>
      </c>
      <c r="C56" s="13" t="s">
        <v>10</v>
      </c>
      <c r="D56" s="14">
        <v>600</v>
      </c>
      <c r="E56" s="12">
        <v>3500</v>
      </c>
      <c r="F56" s="12">
        <f>D56*E56</f>
        <v>2100000</v>
      </c>
    </row>
    <row r="57" spans="1:6" ht="11.25">
      <c r="A57" s="14">
        <f t="shared" si="4"/>
        <v>4.029999999999999</v>
      </c>
      <c r="B57" s="13" t="s">
        <v>86</v>
      </c>
      <c r="C57" s="13" t="s">
        <v>20</v>
      </c>
      <c r="D57" s="14">
        <v>60</v>
      </c>
      <c r="E57" s="12">
        <v>53000</v>
      </c>
      <c r="F57" s="12">
        <f aca="true" t="shared" si="5" ref="F57:F69">D57*E57</f>
        <v>3180000</v>
      </c>
    </row>
    <row r="58" spans="1:6" ht="33.75">
      <c r="A58" s="14">
        <f t="shared" si="4"/>
        <v>4.039999999999999</v>
      </c>
      <c r="B58" s="20" t="s">
        <v>77</v>
      </c>
      <c r="C58" s="13" t="s">
        <v>20</v>
      </c>
      <c r="D58" s="14">
        <v>40</v>
      </c>
      <c r="E58" s="12">
        <v>25000</v>
      </c>
      <c r="F58" s="12">
        <f t="shared" si="5"/>
        <v>1000000</v>
      </c>
    </row>
    <row r="59" spans="1:6" ht="22.5">
      <c r="A59" s="14">
        <f t="shared" si="4"/>
        <v>4.049999999999999</v>
      </c>
      <c r="B59" s="17" t="s">
        <v>40</v>
      </c>
      <c r="C59" s="13" t="s">
        <v>11</v>
      </c>
      <c r="D59" s="14">
        <v>70</v>
      </c>
      <c r="E59" s="12">
        <v>6000</v>
      </c>
      <c r="F59" s="12">
        <f aca="true" t="shared" si="6" ref="F59:F65">D59*E59</f>
        <v>420000</v>
      </c>
    </row>
    <row r="60" spans="1:6" ht="11.25">
      <c r="A60" s="14">
        <f t="shared" si="4"/>
        <v>4.059999999999999</v>
      </c>
      <c r="B60" s="13" t="s">
        <v>39</v>
      </c>
      <c r="C60" s="13" t="s">
        <v>9</v>
      </c>
      <c r="D60" s="14">
        <v>10</v>
      </c>
      <c r="E60" s="12">
        <v>23000</v>
      </c>
      <c r="F60" s="12">
        <f t="shared" si="6"/>
        <v>230000</v>
      </c>
    </row>
    <row r="61" spans="1:6" ht="11.25">
      <c r="A61" s="14">
        <f t="shared" si="4"/>
        <v>4.0699999999999985</v>
      </c>
      <c r="B61" s="13" t="s">
        <v>87</v>
      </c>
      <c r="C61" s="13" t="s">
        <v>9</v>
      </c>
      <c r="D61" s="14">
        <v>10</v>
      </c>
      <c r="E61" s="12">
        <v>52700</v>
      </c>
      <c r="F61" s="12">
        <f t="shared" si="6"/>
        <v>527000</v>
      </c>
    </row>
    <row r="62" spans="1:6" ht="11.25">
      <c r="A62" s="14">
        <f t="shared" si="4"/>
        <v>4.079999999999998</v>
      </c>
      <c r="B62" s="13" t="s">
        <v>88</v>
      </c>
      <c r="C62" s="13" t="s">
        <v>9</v>
      </c>
      <c r="D62" s="14">
        <v>6</v>
      </c>
      <c r="E62" s="12">
        <v>68200</v>
      </c>
      <c r="F62" s="12">
        <f t="shared" si="6"/>
        <v>409200</v>
      </c>
    </row>
    <row r="63" spans="1:6" ht="11.25">
      <c r="A63" s="14">
        <f t="shared" si="4"/>
        <v>4.089999999999998</v>
      </c>
      <c r="B63" s="17" t="s">
        <v>89</v>
      </c>
      <c r="C63" s="13" t="s">
        <v>11</v>
      </c>
      <c r="D63" s="14">
        <v>40</v>
      </c>
      <c r="E63" s="12">
        <v>14000</v>
      </c>
      <c r="F63" s="12">
        <f t="shared" si="6"/>
        <v>560000</v>
      </c>
    </row>
    <row r="64" spans="1:6" ht="22.5">
      <c r="A64" s="14">
        <f t="shared" si="4"/>
        <v>4.099999999999998</v>
      </c>
      <c r="B64" s="17" t="s">
        <v>90</v>
      </c>
      <c r="C64" s="13" t="s">
        <v>11</v>
      </c>
      <c r="D64" s="14">
        <v>30</v>
      </c>
      <c r="E64" s="12">
        <v>24000</v>
      </c>
      <c r="F64" s="12">
        <f t="shared" si="6"/>
        <v>720000</v>
      </c>
    </row>
    <row r="65" spans="1:6" ht="11.25">
      <c r="A65" s="14">
        <f t="shared" si="4"/>
        <v>4.109999999999998</v>
      </c>
      <c r="B65" s="24" t="s">
        <v>59</v>
      </c>
      <c r="C65" s="24" t="s">
        <v>11</v>
      </c>
      <c r="D65" s="24">
        <v>30</v>
      </c>
      <c r="E65" s="12">
        <v>28000</v>
      </c>
      <c r="F65" s="12">
        <f t="shared" si="6"/>
        <v>840000</v>
      </c>
    </row>
    <row r="66" spans="1:6" ht="11.25">
      <c r="A66" s="14">
        <f t="shared" si="4"/>
        <v>4.119999999999997</v>
      </c>
      <c r="B66" s="20" t="s">
        <v>55</v>
      </c>
      <c r="C66" s="21" t="s">
        <v>11</v>
      </c>
      <c r="D66" s="22">
        <v>25</v>
      </c>
      <c r="E66" s="23">
        <v>31000</v>
      </c>
      <c r="F66" s="12">
        <f t="shared" si="5"/>
        <v>775000</v>
      </c>
    </row>
    <row r="67" spans="1:6" ht="11.25">
      <c r="A67" s="14">
        <f t="shared" si="4"/>
        <v>4.129999999999997</v>
      </c>
      <c r="B67" s="20" t="s">
        <v>56</v>
      </c>
      <c r="C67" s="21" t="s">
        <v>11</v>
      </c>
      <c r="D67" s="22">
        <v>30</v>
      </c>
      <c r="E67" s="23">
        <v>40000</v>
      </c>
      <c r="F67" s="12">
        <f t="shared" si="5"/>
        <v>1200000</v>
      </c>
    </row>
    <row r="68" spans="1:6" ht="22.5">
      <c r="A68" s="14">
        <f t="shared" si="4"/>
        <v>4.139999999999997</v>
      </c>
      <c r="B68" s="17" t="s">
        <v>38</v>
      </c>
      <c r="C68" s="10" t="s">
        <v>9</v>
      </c>
      <c r="D68" s="10">
        <v>6</v>
      </c>
      <c r="E68" s="12">
        <v>256458</v>
      </c>
      <c r="F68" s="12">
        <f t="shared" si="5"/>
        <v>1538748</v>
      </c>
    </row>
    <row r="69" spans="1:6" ht="22.5">
      <c r="A69" s="14">
        <f t="shared" si="4"/>
        <v>4.149999999999997</v>
      </c>
      <c r="B69" s="17" t="s">
        <v>54</v>
      </c>
      <c r="C69" s="10" t="s">
        <v>9</v>
      </c>
      <c r="D69" s="10">
        <v>2</v>
      </c>
      <c r="E69" s="12">
        <v>290000</v>
      </c>
      <c r="F69" s="12">
        <f t="shared" si="5"/>
        <v>580000</v>
      </c>
    </row>
    <row r="70" spans="1:6" ht="11.25">
      <c r="A70" s="14"/>
      <c r="B70" s="26" t="s">
        <v>23</v>
      </c>
      <c r="C70" s="13"/>
      <c r="D70" s="14"/>
      <c r="E70" s="12"/>
      <c r="F70" s="27">
        <f>SUM(F55:F69)</f>
        <v>14559948</v>
      </c>
    </row>
    <row r="71" spans="1:6" ht="11.25">
      <c r="A71" s="25">
        <v>5</v>
      </c>
      <c r="B71" s="26" t="s">
        <v>62</v>
      </c>
      <c r="C71" s="13"/>
      <c r="D71" s="14"/>
      <c r="E71" s="12"/>
      <c r="F71" s="27"/>
    </row>
    <row r="72" spans="1:6" ht="11.25">
      <c r="A72" s="22">
        <v>5.1</v>
      </c>
      <c r="B72" s="21" t="s">
        <v>53</v>
      </c>
      <c r="C72" s="21" t="s">
        <v>10</v>
      </c>
      <c r="D72" s="22">
        <v>500</v>
      </c>
      <c r="E72" s="12">
        <v>32000</v>
      </c>
      <c r="F72" s="12">
        <f>D72*E72</f>
        <v>16000000</v>
      </c>
    </row>
    <row r="73" spans="1:6" ht="11.25">
      <c r="A73" s="10">
        <v>5.2</v>
      </c>
      <c r="B73" s="10" t="s">
        <v>63</v>
      </c>
      <c r="C73" s="10" t="s">
        <v>10</v>
      </c>
      <c r="D73" s="10">
        <v>500</v>
      </c>
      <c r="E73" s="12">
        <v>17821</v>
      </c>
      <c r="F73" s="12">
        <f>D73*E73</f>
        <v>8910500</v>
      </c>
    </row>
    <row r="74" spans="1:6" ht="11.25">
      <c r="A74" s="25"/>
      <c r="B74" s="26" t="s">
        <v>23</v>
      </c>
      <c r="C74" s="13"/>
      <c r="D74" s="14"/>
      <c r="E74" s="12"/>
      <c r="F74" s="27">
        <f>SUM(F72:F73)</f>
        <v>24910500</v>
      </c>
    </row>
    <row r="75" spans="1:6" ht="11.25">
      <c r="A75" s="25">
        <v>6</v>
      </c>
      <c r="B75" s="26" t="s">
        <v>18</v>
      </c>
      <c r="C75" s="13"/>
      <c r="D75" s="14"/>
      <c r="E75" s="12"/>
      <c r="F75" s="12"/>
    </row>
    <row r="76" spans="1:6" ht="22.5">
      <c r="A76" s="14">
        <v>6.1</v>
      </c>
      <c r="B76" s="17" t="s">
        <v>61</v>
      </c>
      <c r="C76" s="13" t="s">
        <v>10</v>
      </c>
      <c r="D76" s="14">
        <v>420</v>
      </c>
      <c r="E76" s="23">
        <v>37000</v>
      </c>
      <c r="F76" s="12">
        <f>D76*E76</f>
        <v>15540000</v>
      </c>
    </row>
    <row r="77" spans="1:6" ht="11.25">
      <c r="A77" s="14"/>
      <c r="B77" s="26" t="s">
        <v>23</v>
      </c>
      <c r="C77" s="13"/>
      <c r="D77" s="14"/>
      <c r="E77" s="12"/>
      <c r="F77" s="27">
        <f>SUM(F76)</f>
        <v>15540000</v>
      </c>
    </row>
    <row r="78" spans="1:6" ht="11.25">
      <c r="A78" s="25">
        <v>7</v>
      </c>
      <c r="B78" s="26" t="s">
        <v>19</v>
      </c>
      <c r="C78" s="13"/>
      <c r="D78" s="14"/>
      <c r="E78" s="12"/>
      <c r="F78" s="12"/>
    </row>
    <row r="79" spans="1:6" ht="11.25">
      <c r="A79" s="14">
        <v>7.01</v>
      </c>
      <c r="B79" s="13" t="s">
        <v>44</v>
      </c>
      <c r="C79" s="13" t="s">
        <v>20</v>
      </c>
      <c r="D79" s="14">
        <v>1100</v>
      </c>
      <c r="E79" s="12">
        <v>18000</v>
      </c>
      <c r="F79" s="12">
        <f>D79*E79</f>
        <v>19800000</v>
      </c>
    </row>
    <row r="80" spans="1:6" ht="11.25">
      <c r="A80" s="13"/>
      <c r="B80" s="26" t="s">
        <v>23</v>
      </c>
      <c r="C80" s="13"/>
      <c r="D80" s="14"/>
      <c r="E80" s="12"/>
      <c r="F80" s="27">
        <f>SUM(F79)</f>
        <v>19800000</v>
      </c>
    </row>
    <row r="81" spans="1:6" ht="11.25">
      <c r="A81" s="13"/>
      <c r="B81" s="13"/>
      <c r="C81" s="13"/>
      <c r="D81" s="14"/>
      <c r="E81" s="12"/>
      <c r="F81" s="12"/>
    </row>
    <row r="82" spans="1:7" ht="11.25">
      <c r="A82" s="13"/>
      <c r="B82" s="26" t="s">
        <v>21</v>
      </c>
      <c r="C82" s="13"/>
      <c r="D82" s="14"/>
      <c r="E82" s="12"/>
      <c r="F82" s="27">
        <f>F80+F77+F70+F52+F31+F43+F74</f>
        <v>198687239</v>
      </c>
      <c r="G82" s="29"/>
    </row>
    <row r="83" spans="1:6" ht="11.25">
      <c r="A83" s="13"/>
      <c r="B83" s="26" t="s">
        <v>32</v>
      </c>
      <c r="C83" s="13"/>
      <c r="D83" s="14"/>
      <c r="E83" s="12"/>
      <c r="F83" s="27">
        <f>F82*0.25</f>
        <v>49671809.75</v>
      </c>
    </row>
    <row r="84" spans="1:6" ht="11.25">
      <c r="A84" s="10"/>
      <c r="B84" s="10" t="s">
        <v>41</v>
      </c>
      <c r="C84" s="10"/>
      <c r="D84" s="10"/>
      <c r="E84" s="10"/>
      <c r="F84" s="15">
        <f>F82*0.05*0.16</f>
        <v>1589497.9120000002</v>
      </c>
    </row>
    <row r="85" spans="1:6" ht="11.25">
      <c r="A85" s="13"/>
      <c r="B85" s="26" t="s">
        <v>22</v>
      </c>
      <c r="C85" s="13"/>
      <c r="D85" s="14"/>
      <c r="E85" s="12"/>
      <c r="F85" s="27">
        <f>(F82+F83+F84)</f>
        <v>249948546.662</v>
      </c>
    </row>
    <row r="86" spans="1:6" ht="11.25">
      <c r="A86" s="2"/>
      <c r="B86" s="2"/>
      <c r="C86" s="2"/>
      <c r="D86" s="28"/>
      <c r="E86" s="28"/>
      <c r="F86" s="31"/>
    </row>
    <row r="87" spans="1:6" ht="11.25">
      <c r="A87" s="2"/>
      <c r="B87" s="30"/>
      <c r="C87" s="2"/>
      <c r="D87" s="28"/>
      <c r="E87" s="28"/>
      <c r="F87" s="31"/>
    </row>
    <row r="88" spans="1:6" ht="11.25">
      <c r="A88" s="2"/>
      <c r="B88" s="2"/>
      <c r="C88" s="2"/>
      <c r="D88" s="28"/>
      <c r="E88" s="32"/>
      <c r="F88" s="3"/>
    </row>
    <row r="89" spans="1:6" ht="11.25">
      <c r="A89" s="2"/>
      <c r="B89" s="2"/>
      <c r="C89" s="2"/>
      <c r="D89" s="28"/>
      <c r="E89" s="32"/>
      <c r="F89" s="3"/>
    </row>
    <row r="90" spans="1:6" ht="11.25">
      <c r="A90" s="2"/>
      <c r="B90" s="2"/>
      <c r="C90" s="2"/>
      <c r="D90" s="28"/>
      <c r="E90" s="32"/>
      <c r="F90" s="3"/>
    </row>
    <row r="91" spans="1:6" ht="11.25">
      <c r="A91" s="4" t="s">
        <v>24</v>
      </c>
      <c r="B91" s="5"/>
      <c r="C91" s="6"/>
      <c r="D91" s="7" t="s">
        <v>25</v>
      </c>
      <c r="E91" s="4"/>
      <c r="F91" s="8"/>
    </row>
    <row r="92" spans="1:6" ht="11.25">
      <c r="A92" s="4" t="s">
        <v>26</v>
      </c>
      <c r="B92" s="7"/>
      <c r="C92" s="4" t="s">
        <v>27</v>
      </c>
      <c r="D92" s="4"/>
      <c r="E92" s="4"/>
      <c r="F92" s="8"/>
    </row>
    <row r="93" spans="1:11" ht="11.25">
      <c r="A93" s="4" t="s">
        <v>28</v>
      </c>
      <c r="B93" s="7"/>
      <c r="C93" s="4" t="s">
        <v>29</v>
      </c>
      <c r="D93" s="4"/>
      <c r="E93" s="4"/>
      <c r="F93" s="8"/>
      <c r="G93" s="9"/>
      <c r="H93" s="9"/>
      <c r="I93" s="18"/>
      <c r="J93" s="18"/>
      <c r="K93" s="19"/>
    </row>
    <row r="94" spans="7:11" ht="11.25">
      <c r="G94" s="9"/>
      <c r="H94" s="9"/>
      <c r="I94" s="18"/>
      <c r="J94" s="18"/>
      <c r="K94" s="19"/>
    </row>
    <row r="95" spans="7:11" ht="11.25">
      <c r="G95" s="9"/>
      <c r="H95" s="9"/>
      <c r="I95" s="18"/>
      <c r="J95" s="18"/>
      <c r="K95" s="19"/>
    </row>
  </sheetData>
  <sheetProtection/>
  <printOptions horizontalCentered="1" verticalCentered="1"/>
  <pageMargins left="0.1968503937007874" right="0.1968503937007874" top="0.1968503937007874" bottom="0.1968503937007874" header="0.1968503937007874" footer="0.3937007874015748"/>
  <pageSetup horizontalDpi="600" verticalDpi="600" orientation="portrait" scale="92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 1</dc:creator>
  <cp:keywords/>
  <dc:description/>
  <cp:lastModifiedBy>UNICAUCA</cp:lastModifiedBy>
  <cp:lastPrinted>2011-12-09T16:57:32Z</cp:lastPrinted>
  <dcterms:created xsi:type="dcterms:W3CDTF">2011-06-01T04:23:39Z</dcterms:created>
  <dcterms:modified xsi:type="dcterms:W3CDTF">2011-12-13T16:34:37Z</dcterms:modified>
  <cp:category/>
  <cp:version/>
  <cp:contentType/>
  <cp:contentStatus/>
</cp:coreProperties>
</file>